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Folha1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<sst xmlns="http://schemas.openxmlformats.org/spreadsheetml/2006/main" count="28" uniqueCount="24">
  <si>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r>
      <t xml:space="preserve">Vencimento ilíquido </t>
    </r>
    <r>
      <rPr>
        <b/>
        <sz val="8"/>
        <color indexed="8"/>
        <rFont val="Calibri"/>
        <family val="2"/>
      </rPr>
      <t>(após aplicação da taxa de redução salário)</t>
    </r>
  </si>
  <si>
    <t>Índices</t>
  </si>
  <si>
    <t>Simulador do rendimento líquido mensal dos professores</t>
  </si>
  <si>
    <t>Valores calculados</t>
  </si>
  <si>
    <r>
      <rPr>
        <b/>
        <sz val="14"/>
        <color indexed="8"/>
        <rFont val="Calibri"/>
        <family val="2"/>
      </rPr>
      <t xml:space="preserve">Vencimento ilíquido                   </t>
    </r>
    <r>
      <rPr>
        <sz val="11"/>
        <color theme="1"/>
        <rFont val="Calibri"/>
        <family val="2"/>
      </rPr>
      <t xml:space="preserve">                                                                               (ver tabela ao lado)</t>
    </r>
  </si>
  <si>
    <t>Número de dias úteis no mês</t>
  </si>
  <si>
    <t>Dados a introduzir</t>
  </si>
  <si>
    <t>Nota: A simulação não contempla descontos facultativos</t>
  </si>
  <si>
    <t>CGA</t>
  </si>
  <si>
    <t>ADSE</t>
  </si>
  <si>
    <t>IRS</t>
  </si>
  <si>
    <t>sobretaxa</t>
  </si>
  <si>
    <t>Sal</t>
  </si>
  <si>
    <t>V.liq Ssobretaxa</t>
  </si>
  <si>
    <t>Valor liquido</t>
  </si>
  <si>
    <t>ajuda</t>
  </si>
  <si>
    <r>
      <rPr>
        <b/>
        <sz val="12"/>
        <color indexed="8"/>
        <rFont val="Calibri"/>
        <family val="2"/>
      </rPr>
      <t xml:space="preserve">Taxa de IRS </t>
    </r>
    <r>
      <rPr>
        <b/>
        <sz val="8"/>
        <color indexed="8"/>
        <rFont val="Calibri"/>
        <family val="2"/>
      </rPr>
      <t xml:space="preserve">- </t>
    </r>
    <r>
      <rPr>
        <sz val="8"/>
        <color indexed="8"/>
        <rFont val="Calibri"/>
        <family val="2"/>
      </rPr>
      <t>consultar  tabelas de retenção na fonte para o ano de 2013 aqui:</t>
    </r>
  </si>
  <si>
    <t>http://info.portaldasfinancas.gov.pt/pt/apoio_contribuinte/tabela_ret_doclib/</t>
  </si>
  <si>
    <t>1/12 Sal</t>
  </si>
  <si>
    <t>sobretaxa 1/12</t>
  </si>
  <si>
    <t>Sobretaxa final</t>
  </si>
  <si>
    <r>
      <t xml:space="preserve">Atenção: Consultar tabelas da </t>
    </r>
    <r>
      <rPr>
        <b/>
        <sz val="8"/>
        <color indexed="56"/>
        <rFont val="Calibri"/>
        <family val="2"/>
      </rPr>
      <t>X</t>
    </r>
    <r>
      <rPr>
        <b/>
        <sz val="8"/>
        <color indexed="60"/>
        <rFont val="Calibri"/>
        <family val="2"/>
      </rPr>
      <t xml:space="preserve"> até </t>
    </r>
    <r>
      <rPr>
        <b/>
        <sz val="8"/>
        <color indexed="56"/>
        <rFont val="Calibri"/>
        <family val="2"/>
      </rPr>
      <t>XV</t>
    </r>
    <r>
      <rPr>
        <b/>
        <sz val="8"/>
        <color indexed="60"/>
        <rFont val="Calibri"/>
        <family val="2"/>
      </rPr>
      <t xml:space="preserve"> (Função Pública - Artº 29º  Lei n.º 66-B/2012)</t>
    </r>
  </si>
  <si>
    <t>http://dre.pt/pdf2sdip/2013/01/009000002/0000400008.pdf</t>
  </si>
  <si>
    <r>
      <t xml:space="preserve">Remuneração líquida                                                                         </t>
    </r>
    <r>
      <rPr>
        <sz val="11"/>
        <color theme="1"/>
        <rFont val="Calibri"/>
        <family val="2"/>
      </rPr>
      <t>(com subsídio de refeição)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</si>
</sst>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%"/>
    <numFmt numFmtId="166" formatCode="&quot;Sim&quot;;&quot;Sim&quot;;&quot;Não&quot;"/>
    <numFmt numFmtId="167" formatCode="&quot;Verdadeiro&quot;;&quot;Verdadeiro&quot;;&quot;Falso&quot;"/>
    <numFmt numFmtId="168" formatCode="&quot;Activado&quot;;&quot;Activado&quot;;&quot;Desactivado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8"/>
      <color indexed="8"/>
      <name val="Calibri"/>
      <family val="2"/>
    </font>
    <font>
      <b/>
      <sz val="8"/>
      <color indexed="56"/>
      <name val="Calibri"/>
      <family val="2"/>
    </font>
    <font>
      <b/>
      <sz val="8"/>
      <color indexed="60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5.4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b/>
      <sz val="12"/>
      <color indexed="56"/>
      <name val="Calibri"/>
      <family val="2"/>
    </font>
    <font>
      <b/>
      <sz val="16"/>
      <color indexed="9"/>
      <name val="Calibri"/>
      <family val="2"/>
    </font>
    <font>
      <u val="single"/>
      <sz val="9"/>
      <color indexed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5.4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3"/>
      <name val="Calibri"/>
      <family val="2"/>
    </font>
    <font>
      <b/>
      <sz val="16"/>
      <color theme="0"/>
      <name val="Calibri"/>
      <family val="2"/>
    </font>
    <font>
      <u val="single"/>
      <sz val="9"/>
      <color theme="10"/>
      <name val="Calibri"/>
      <family val="2"/>
    </font>
    <font>
      <b/>
      <sz val="8"/>
      <color rgb="FFC0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4" applyNumberFormat="0" applyAlignment="0" applyProtection="0"/>
    <xf numFmtId="0" fontId="36" fillId="0" borderId="5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3" fillId="20" borderId="7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164" fontId="49" fillId="4" borderId="13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49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49" fillId="0" borderId="13" xfId="0" applyNumberFormat="1" applyFont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164" fontId="49" fillId="4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49" fillId="0" borderId="15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50" fillId="0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51" fillId="0" borderId="0" xfId="47" applyFont="1" applyAlignment="1" applyProtection="1">
      <alignment/>
      <protection/>
    </xf>
    <xf numFmtId="0" fontId="51" fillId="0" borderId="0" xfId="47" applyFont="1" applyAlignment="1" applyProtection="1">
      <alignment horizontal="left" wrapText="1"/>
      <protection/>
    </xf>
    <xf numFmtId="0" fontId="52" fillId="0" borderId="0" xfId="47" applyFont="1" applyAlignment="1" applyProtection="1">
      <alignment wrapText="1"/>
      <protection/>
    </xf>
    <xf numFmtId="0" fontId="50" fillId="33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/>
    </xf>
    <xf numFmtId="0" fontId="0" fillId="18" borderId="0" xfId="0" applyFill="1" applyAlignment="1">
      <alignment horizontal="center"/>
    </xf>
    <xf numFmtId="165" fontId="53" fillId="34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164" fontId="53" fillId="34" borderId="0" xfId="0" applyNumberFormat="1" applyFont="1" applyFill="1" applyAlignment="1" applyProtection="1">
      <alignment horizontal="center" vertical="center"/>
      <protection locked="0"/>
    </xf>
    <xf numFmtId="0" fontId="6" fillId="0" borderId="0" xfId="47" applyFont="1" applyAlignment="1" applyProtection="1">
      <alignment horizontal="center" vertical="center" wrapText="1"/>
      <protection/>
    </xf>
    <xf numFmtId="3" fontId="53" fillId="34" borderId="0" xfId="0" applyNumberFormat="1" applyFont="1" applyFill="1" applyAlignment="1" applyProtection="1">
      <alignment horizontal="center" vertical="center"/>
      <protection locked="0"/>
    </xf>
    <xf numFmtId="0" fontId="54" fillId="18" borderId="0" xfId="0" applyFont="1" applyFill="1" applyAlignment="1">
      <alignment horizontal="center" vertical="center" wrapText="1"/>
    </xf>
    <xf numFmtId="164" fontId="55" fillId="18" borderId="0" xfId="0" applyNumberFormat="1" applyFont="1" applyFill="1" applyAlignment="1">
      <alignment horizontal="center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re.pt/pdf2sdip/2013/01/009000002/0000400008.pdf" TargetMode="External" /><Relationship Id="rId2" Type="http://schemas.openxmlformats.org/officeDocument/2006/relationships/hyperlink" Target="http://info.portaldasfinancas.gov.pt/pt/apoio_contribuinte/tabela_ret_doclib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120" zoomScaleNormal="120" zoomScalePageLayoutView="0" workbookViewId="0" topLeftCell="A1">
      <selection activeCell="D3" sqref="D3"/>
    </sheetView>
  </sheetViews>
  <sheetFormatPr defaultColWidth="9.140625" defaultRowHeight="15"/>
  <cols>
    <col min="1" max="1" width="59.28125" style="0" customWidth="1"/>
    <col min="4" max="4" width="13.00390625" style="0" customWidth="1"/>
    <col min="5" max="5" width="15.421875" style="0" hidden="1" customWidth="1"/>
    <col min="6" max="6" width="10.28125" style="15" hidden="1" customWidth="1"/>
    <col min="8" max="8" width="17.28125" style="0" customWidth="1"/>
    <col min="9" max="9" width="12.00390625" style="0" customWidth="1"/>
  </cols>
  <sheetData>
    <row r="1" spans="1:8" ht="52.5">
      <c r="A1" s="20" t="s">
        <v>2</v>
      </c>
      <c r="B1" s="20"/>
      <c r="C1" s="20"/>
      <c r="D1" s="14"/>
      <c r="G1" s="1" t="s">
        <v>1</v>
      </c>
      <c r="H1" s="2" t="s">
        <v>0</v>
      </c>
    </row>
    <row r="2" spans="5:8" ht="15.75">
      <c r="E2" t="s">
        <v>18</v>
      </c>
      <c r="F2" s="16">
        <f>B3/12</f>
        <v>0</v>
      </c>
      <c r="G2" s="3">
        <v>89</v>
      </c>
      <c r="H2" s="4">
        <v>809.3304</v>
      </c>
    </row>
    <row r="3" spans="1:8" ht="15.75" customHeight="1">
      <c r="A3" s="24" t="s">
        <v>4</v>
      </c>
      <c r="B3" s="25">
        <v>0</v>
      </c>
      <c r="C3" s="25"/>
      <c r="E3" t="s">
        <v>8</v>
      </c>
      <c r="F3" s="16">
        <f>F2*0.11</f>
        <v>0</v>
      </c>
      <c r="G3" s="5">
        <v>99</v>
      </c>
      <c r="H3" s="6">
        <v>900.2664</v>
      </c>
    </row>
    <row r="4" spans="1:8" ht="15.75">
      <c r="A4" s="24"/>
      <c r="B4" s="25"/>
      <c r="C4" s="25"/>
      <c r="E4" t="s">
        <v>9</v>
      </c>
      <c r="F4" s="16">
        <f>F2*0.015</f>
        <v>0</v>
      </c>
      <c r="G4" s="3">
        <v>112</v>
      </c>
      <c r="H4" s="4">
        <v>1018.4832000000001</v>
      </c>
    </row>
    <row r="5" spans="1:8" ht="15.75" customHeight="1">
      <c r="A5" s="24"/>
      <c r="B5" s="25"/>
      <c r="C5" s="25"/>
      <c r="E5" t="s">
        <v>10</v>
      </c>
      <c r="F5" s="15">
        <f>INT(F2*B7)</f>
        <v>0</v>
      </c>
      <c r="G5" s="5">
        <v>116</v>
      </c>
      <c r="H5" s="6">
        <v>1054.8576</v>
      </c>
    </row>
    <row r="6" spans="5:8" ht="15.75" customHeight="1">
      <c r="E6" t="s">
        <v>13</v>
      </c>
      <c r="F6" s="16">
        <f>F2-F3-F4-F5</f>
        <v>0</v>
      </c>
      <c r="G6" s="3">
        <v>125</v>
      </c>
      <c r="H6" s="4">
        <v>1136.7</v>
      </c>
    </row>
    <row r="7" spans="1:8" ht="15.75">
      <c r="A7" s="13" t="s">
        <v>16</v>
      </c>
      <c r="B7" s="23">
        <v>0</v>
      </c>
      <c r="C7" s="23"/>
      <c r="E7" t="s">
        <v>19</v>
      </c>
      <c r="F7" s="16">
        <f>INT((F6-485/12)*0.035)</f>
        <v>-2</v>
      </c>
      <c r="G7" s="5">
        <v>126</v>
      </c>
      <c r="H7" s="6">
        <v>1145.7936</v>
      </c>
    </row>
    <row r="8" spans="1:8" ht="15.75">
      <c r="A8" s="18" t="s">
        <v>22</v>
      </c>
      <c r="B8" s="23"/>
      <c r="C8" s="23"/>
      <c r="E8" t="s">
        <v>12</v>
      </c>
      <c r="F8" s="16">
        <f>B3</f>
        <v>0</v>
      </c>
      <c r="G8" s="3">
        <v>131</v>
      </c>
      <c r="H8" s="4">
        <v>1191.2616</v>
      </c>
    </row>
    <row r="9" spans="1:8" ht="15.75">
      <c r="A9" s="17" t="s">
        <v>17</v>
      </c>
      <c r="B9" s="23"/>
      <c r="C9" s="23"/>
      <c r="E9" t="s">
        <v>8</v>
      </c>
      <c r="F9" s="16">
        <f>F8*0.11</f>
        <v>0</v>
      </c>
      <c r="G9" s="5">
        <v>136</v>
      </c>
      <c r="H9" s="6">
        <v>1236.7296000000001</v>
      </c>
    </row>
    <row r="10" spans="1:8" ht="15.75">
      <c r="A10" s="19" t="s">
        <v>21</v>
      </c>
      <c r="B10" s="23"/>
      <c r="C10" s="23"/>
      <c r="E10" t="s">
        <v>9</v>
      </c>
      <c r="F10" s="16">
        <f>F8*0.015</f>
        <v>0</v>
      </c>
      <c r="G10" s="3">
        <v>141</v>
      </c>
      <c r="H10" s="4">
        <v>1282.1976</v>
      </c>
    </row>
    <row r="11" spans="5:8" ht="15.75">
      <c r="E11" t="s">
        <v>10</v>
      </c>
      <c r="F11" s="16">
        <f>INT(F8*B7)</f>
        <v>0</v>
      </c>
      <c r="G11" s="5">
        <v>151</v>
      </c>
      <c r="H11" s="6">
        <v>1373.1336000000001</v>
      </c>
    </row>
    <row r="12" spans="1:8" ht="15.75" customHeight="1">
      <c r="A12" s="26" t="s">
        <v>5</v>
      </c>
      <c r="B12" s="27">
        <v>0</v>
      </c>
      <c r="C12" s="27"/>
      <c r="E12" t="s">
        <v>13</v>
      </c>
      <c r="F12" s="16">
        <f>F8-F9-F10-F11</f>
        <v>0</v>
      </c>
      <c r="G12" s="3">
        <v>156</v>
      </c>
      <c r="H12" s="4">
        <v>1418.6016</v>
      </c>
    </row>
    <row r="13" spans="1:8" ht="15.75" customHeight="1">
      <c r="A13" s="26"/>
      <c r="B13" s="27"/>
      <c r="C13" s="27"/>
      <c r="E13" t="s">
        <v>11</v>
      </c>
      <c r="F13" s="15">
        <f>INT((F12-485)*0.035)</f>
        <v>-17</v>
      </c>
      <c r="G13" s="5">
        <v>167</v>
      </c>
      <c r="H13" s="6">
        <v>1500</v>
      </c>
    </row>
    <row r="14" spans="1:8" ht="15.75">
      <c r="A14" s="26"/>
      <c r="B14" s="27"/>
      <c r="C14" s="27"/>
      <c r="E14" t="s">
        <v>20</v>
      </c>
      <c r="F14" s="16">
        <f>F7+F13</f>
        <v>-19</v>
      </c>
      <c r="G14" s="3">
        <v>188</v>
      </c>
      <c r="H14" s="4">
        <v>1649.760912</v>
      </c>
    </row>
    <row r="15" spans="7:8" ht="15.75">
      <c r="G15" s="5">
        <v>205</v>
      </c>
      <c r="H15" s="6">
        <v>1798.9414199999999</v>
      </c>
    </row>
    <row r="16" spans="1:8" ht="15.75" customHeight="1">
      <c r="A16" s="28" t="s">
        <v>23</v>
      </c>
      <c r="B16" s="29">
        <f>F17+B12*4.27</f>
        <v>0</v>
      </c>
      <c r="C16" s="29"/>
      <c r="E16" t="s">
        <v>15</v>
      </c>
      <c r="F16" s="15">
        <f>IF(F14&lt;0,0,F14)</f>
        <v>0</v>
      </c>
      <c r="G16" s="3">
        <v>218</v>
      </c>
      <c r="H16" s="4">
        <v>1913.020632</v>
      </c>
    </row>
    <row r="17" spans="1:8" ht="15.75" customHeight="1">
      <c r="A17" s="28"/>
      <c r="B17" s="29"/>
      <c r="C17" s="29"/>
      <c r="E17" t="s">
        <v>14</v>
      </c>
      <c r="F17" s="16">
        <f>F12+F6-F16</f>
        <v>0</v>
      </c>
      <c r="G17" s="5">
        <v>223</v>
      </c>
      <c r="H17" s="6">
        <v>1953.413152</v>
      </c>
    </row>
    <row r="18" spans="1:8" ht="15.75">
      <c r="A18" s="28"/>
      <c r="B18" s="29"/>
      <c r="C18" s="29"/>
      <c r="G18" s="3">
        <v>235</v>
      </c>
      <c r="H18" s="4">
        <v>2045.07664</v>
      </c>
    </row>
    <row r="19" spans="7:8" ht="15.75">
      <c r="G19" s="7">
        <v>245</v>
      </c>
      <c r="H19" s="8">
        <v>2121.4611999999997</v>
      </c>
    </row>
    <row r="20" spans="2:8" ht="15.75">
      <c r="B20" s="21" t="s">
        <v>6</v>
      </c>
      <c r="C20" s="21"/>
      <c r="G20" s="9">
        <v>272</v>
      </c>
      <c r="H20" s="10">
        <v>2327.7064</v>
      </c>
    </row>
    <row r="21" spans="2:8" ht="15.75">
      <c r="B21" s="22" t="s">
        <v>3</v>
      </c>
      <c r="C21" s="22"/>
      <c r="G21" s="7">
        <v>299</v>
      </c>
      <c r="H21" s="8">
        <v>2533.9516</v>
      </c>
    </row>
    <row r="22" spans="7:8" ht="15.75">
      <c r="G22" s="9">
        <v>340</v>
      </c>
      <c r="H22" s="10">
        <v>2847.1288</v>
      </c>
    </row>
    <row r="23" spans="1:8" ht="15.75">
      <c r="A23" t="s">
        <v>7</v>
      </c>
      <c r="G23" s="11">
        <v>370</v>
      </c>
      <c r="H23" s="12">
        <v>3076.2892</v>
      </c>
    </row>
  </sheetData>
  <sheetProtection password="94D1" sheet="1"/>
  <mergeCells count="10">
    <mergeCell ref="A1:C1"/>
    <mergeCell ref="B20:C20"/>
    <mergeCell ref="B21:C21"/>
    <mergeCell ref="B7:C10"/>
    <mergeCell ref="A3:A5"/>
    <mergeCell ref="B3:C5"/>
    <mergeCell ref="A12:A14"/>
    <mergeCell ref="B12:C14"/>
    <mergeCell ref="A16:A18"/>
    <mergeCell ref="B16:C18"/>
  </mergeCells>
  <hyperlinks>
    <hyperlink ref="A8" r:id="rId1" display="http://dre.pt/pdf2sdip/2013/01/009000002/0000400008.pdf"/>
    <hyperlink ref="A9" r:id="rId2" display="http://info.portaldasfinancas.gov.pt/pt/apoio_contribuinte/tabela_ret_doclib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2013-01-18T15:02:46Z</cp:lastPrinted>
  <dcterms:created xsi:type="dcterms:W3CDTF">2013-01-15T22:54:24Z</dcterms:created>
  <dcterms:modified xsi:type="dcterms:W3CDTF">2013-01-19T11:16:42Z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